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Nouveau dossier\"/>
    </mc:Choice>
  </mc:AlternateContent>
  <bookViews>
    <workbookView xWindow="0" yWindow="0" windowWidth="19320" windowHeight="12360"/>
  </bookViews>
  <sheets>
    <sheet name="Feuil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F7" i="1" s="1"/>
  <c r="D6" i="1"/>
  <c r="F6" i="1" s="1"/>
  <c r="D5" i="1"/>
  <c r="F5" i="1" s="1"/>
  <c r="D4" i="1"/>
  <c r="D8" i="1"/>
  <c r="F8" i="1" s="1"/>
  <c r="D11" i="1" l="1"/>
  <c r="F11" i="1" s="1"/>
  <c r="D10" i="1"/>
  <c r="F10" i="1" s="1"/>
  <c r="D12" i="1" l="1"/>
  <c r="F12" i="1" l="1"/>
  <c r="D14" i="1"/>
  <c r="F14" i="1" s="1"/>
  <c r="D13" i="1"/>
  <c r="F13" i="1" s="1"/>
  <c r="D9" i="1"/>
  <c r="F9" i="1" s="1"/>
  <c r="F4" i="1"/>
  <c r="E42" i="1"/>
  <c r="E43" i="1"/>
</calcChain>
</file>

<file path=xl/sharedStrings.xml><?xml version="1.0" encoding="utf-8"?>
<sst xmlns="http://schemas.openxmlformats.org/spreadsheetml/2006/main" count="23" uniqueCount="23">
  <si>
    <t>Durée (s)</t>
  </si>
  <si>
    <t>Puissance (W)</t>
  </si>
  <si>
    <t>Travail (J)</t>
  </si>
  <si>
    <t>CP3</t>
  </si>
  <si>
    <t>CP5</t>
  </si>
  <si>
    <t>CP20</t>
  </si>
  <si>
    <t>CP30</t>
  </si>
  <si>
    <t>CP12</t>
  </si>
  <si>
    <t>CP (W)</t>
  </si>
  <si>
    <t>AWC (J)</t>
  </si>
  <si>
    <t>CP6</t>
  </si>
  <si>
    <t>CP10</t>
  </si>
  <si>
    <t>Equation de la courbe :</t>
  </si>
  <si>
    <t>CPx</t>
  </si>
  <si>
    <t>CP1</t>
  </si>
  <si>
    <t>CP2</t>
  </si>
  <si>
    <t>CP0.5</t>
  </si>
  <si>
    <t>CP0.2</t>
  </si>
  <si>
    <t>AWC = rayon de courbure</t>
  </si>
  <si>
    <t>t = AWC / (P-CP)</t>
  </si>
  <si>
    <t>t = temps jusqu’à l’épuisement</t>
  </si>
  <si>
    <t>CP = puissance asymptotique</t>
  </si>
  <si>
    <t>P = puissance actuelle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</si>
</sst>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</cellStyleXfs>
  <cellXfs count="13">
    <xf numFmtId="0" fontId="0" fillId="0" borderId="0" xfId="0"/>
    <xf numFmtId="0" fontId="0" fillId="4" borderId="0" xfId="0" applyFill="1"/>
    <xf numFmtId="0" fontId="0" fillId="4" borderId="3" xfId="0" applyFill="1" applyBorder="1" applyAlignment="1">
      <alignment horizontal="center" vertical="center"/>
    </xf>
    <xf numFmtId="0" fontId="3" fillId="4" borderId="3" xfId="3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4" borderId="0" xfId="1" applyFill="1" applyBorder="1" applyAlignment="1">
      <alignment horizontal="center" vertical="center"/>
    </xf>
    <xf numFmtId="0" fontId="3" fillId="4" borderId="0" xfId="3" applyFill="1" applyBorder="1" applyAlignment="1">
      <alignment horizontal="center" vertical="center"/>
    </xf>
    <xf numFmtId="1" fontId="2" fillId="4" borderId="3" xfId="2" applyNumberFormat="1" applyFill="1" applyBorder="1"/>
    <xf numFmtId="0" fontId="0" fillId="4" borderId="0" xfId="0" applyFill="1" applyAlignment="1">
      <alignment horizontal="center" vertical="top"/>
    </xf>
    <xf numFmtId="0" fontId="4" fillId="5" borderId="3" xfId="0" applyFont="1" applyFill="1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</cellXfs>
  <cellStyles count="4">
    <cellStyle name="Calcul" xfId="3" builtinId="22"/>
    <cellStyle name="Entrée" xfId="1" builtinId="20"/>
    <cellStyle name="Normal" xfId="0" builtinId="0"/>
    <cellStyle name="Sortie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Courbe</a:t>
            </a:r>
            <a:r>
              <a:rPr lang="en-US" baseline="0"/>
              <a:t> de puissance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Feuil1!$E$3</c:f>
              <c:strCache>
                <c:ptCount val="1"/>
                <c:pt idx="0">
                  <c:v>Puissance (W)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Feuil1!$D$4:$D$14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Feuil1!$E$4:$E$14</c:f>
              <c:numCache>
                <c:formatCode>General</c:formatCode>
                <c:ptCount val="11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8A6-4DBB-952A-AE936BBDF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80048"/>
        <c:axId val="28080440"/>
      </c:scatterChart>
      <c:valAx>
        <c:axId val="28080048"/>
        <c:scaling>
          <c:orientation val="minMax"/>
          <c:max val="2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H"/>
                  <a:t>Durée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080440"/>
        <c:crosses val="autoZero"/>
        <c:crossBetween val="midCat"/>
      </c:valAx>
      <c:valAx>
        <c:axId val="2808044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H"/>
                  <a:t>Puissance (W)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080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15</xdr:row>
      <xdr:rowOff>9525</xdr:rowOff>
    </xdr:from>
    <xdr:to>
      <xdr:col>7</xdr:col>
      <xdr:colOff>180975</xdr:colOff>
      <xdr:row>39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590550</xdr:colOff>
      <xdr:row>39</xdr:row>
      <xdr:rowOff>147638</xdr:rowOff>
    </xdr:from>
    <xdr:to>
      <xdr:col>2</xdr:col>
      <xdr:colOff>1257300</xdr:colOff>
      <xdr:row>43</xdr:row>
      <xdr:rowOff>9528</xdr:rowOff>
    </xdr:to>
    <xdr:sp macro="" textlink="">
      <xdr:nvSpPr>
        <xdr:cNvPr id="2" name="Flèche à angle droi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5400000">
          <a:off x="1021555" y="4317208"/>
          <a:ext cx="719140" cy="666750"/>
        </a:xfrm>
        <a:prstGeom prst="bentUpArrow">
          <a:avLst>
            <a:gd name="adj1" fmla="val 31838"/>
            <a:gd name="adj2" fmla="val 36111"/>
            <a:gd name="adj3" fmla="val 25000"/>
          </a:avLst>
        </a:prstGeom>
        <a:solidFill>
          <a:schemeClr val="accent2">
            <a:lumMod val="7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C3:F50"/>
  <sheetViews>
    <sheetView tabSelected="1" zoomScale="73" zoomScaleNormal="73" workbookViewId="0">
      <selection activeCell="K17" sqref="K17"/>
    </sheetView>
  </sheetViews>
  <sheetFormatPr baseColWidth="10" defaultColWidth="11.42578125" defaultRowHeight="15" x14ac:dyDescent="0.25"/>
  <cols>
    <col min="1" max="1" width="11.42578125" style="1"/>
    <col min="2" max="2" width="17" style="1" customWidth="1"/>
    <col min="3" max="3" width="24.42578125" style="1" customWidth="1"/>
    <col min="4" max="4" width="15.7109375" style="1" customWidth="1"/>
    <col min="5" max="5" width="19.28515625" style="1" customWidth="1"/>
    <col min="6" max="6" width="14.85546875" style="1" customWidth="1"/>
    <col min="7" max="7" width="11.42578125" style="1"/>
    <col min="8" max="8" width="7.5703125" style="1" customWidth="1"/>
    <col min="9" max="16384" width="11.42578125" style="1"/>
  </cols>
  <sheetData>
    <row r="3" spans="3:6" ht="26.25" customHeight="1" x14ac:dyDescent="0.25">
      <c r="C3" s="9" t="s">
        <v>13</v>
      </c>
      <c r="D3" s="9" t="s">
        <v>0</v>
      </c>
      <c r="E3" s="9" t="s">
        <v>1</v>
      </c>
      <c r="F3" s="9" t="s">
        <v>2</v>
      </c>
    </row>
    <row r="4" spans="3:6" x14ac:dyDescent="0.25">
      <c r="C4" s="2" t="s">
        <v>17</v>
      </c>
      <c r="D4" s="2" t="e">
        <f>IF(E4&gt;0,12,NA())</f>
        <v>#N/A</v>
      </c>
      <c r="E4" s="10"/>
      <c r="F4" s="3" t="e">
        <f>D4*E4</f>
        <v>#N/A</v>
      </c>
    </row>
    <row r="5" spans="3:6" x14ac:dyDescent="0.25">
      <c r="C5" s="2" t="s">
        <v>16</v>
      </c>
      <c r="D5" s="2" t="e">
        <f>IF(E5&gt;0,30,NA())</f>
        <v>#N/A</v>
      </c>
      <c r="E5" s="10"/>
      <c r="F5" s="3" t="e">
        <f t="shared" ref="F5:F8" si="0">D5*E5</f>
        <v>#N/A</v>
      </c>
    </row>
    <row r="6" spans="3:6" x14ac:dyDescent="0.25">
      <c r="C6" s="2" t="s">
        <v>14</v>
      </c>
      <c r="D6" s="2" t="e">
        <f>IF(E6&gt;0,60,NA())</f>
        <v>#N/A</v>
      </c>
      <c r="E6" s="10"/>
      <c r="F6" s="3" t="e">
        <f t="shared" si="0"/>
        <v>#N/A</v>
      </c>
    </row>
    <row r="7" spans="3:6" x14ac:dyDescent="0.25">
      <c r="C7" s="2" t="s">
        <v>15</v>
      </c>
      <c r="D7" s="2" t="e">
        <f>IF(E7&gt;0,120,NA())</f>
        <v>#N/A</v>
      </c>
      <c r="E7" s="10"/>
      <c r="F7" s="3" t="e">
        <f t="shared" si="0"/>
        <v>#N/A</v>
      </c>
    </row>
    <row r="8" spans="3:6" x14ac:dyDescent="0.25">
      <c r="C8" s="2" t="s">
        <v>3</v>
      </c>
      <c r="D8" s="2" t="e">
        <f>IF(E8&gt;0,180,NA())</f>
        <v>#N/A</v>
      </c>
      <c r="E8" s="10"/>
      <c r="F8" s="3" t="e">
        <f t="shared" si="0"/>
        <v>#N/A</v>
      </c>
    </row>
    <row r="9" spans="3:6" x14ac:dyDescent="0.25">
      <c r="C9" s="2" t="s">
        <v>4</v>
      </c>
      <c r="D9" s="2" t="e">
        <f>IF(E9&gt;0,300,NA())</f>
        <v>#N/A</v>
      </c>
      <c r="E9" s="12"/>
      <c r="F9" s="3" t="e">
        <f t="shared" ref="F9:F14" si="1">D9*E9</f>
        <v>#N/A</v>
      </c>
    </row>
    <row r="10" spans="3:6" x14ac:dyDescent="0.25">
      <c r="C10" s="2" t="s">
        <v>10</v>
      </c>
      <c r="D10" s="2" t="e">
        <f>IF(E10&gt;0,360,NA())</f>
        <v>#N/A</v>
      </c>
      <c r="E10" s="12"/>
      <c r="F10" s="3" t="e">
        <f t="shared" si="1"/>
        <v>#N/A</v>
      </c>
    </row>
    <row r="11" spans="3:6" x14ac:dyDescent="0.25">
      <c r="C11" s="2" t="s">
        <v>11</v>
      </c>
      <c r="D11" s="2" t="e">
        <f>IF(E11&gt;0,600,NA())</f>
        <v>#N/A</v>
      </c>
      <c r="E11" s="12"/>
      <c r="F11" s="3" t="e">
        <f t="shared" si="1"/>
        <v>#N/A</v>
      </c>
    </row>
    <row r="12" spans="3:6" x14ac:dyDescent="0.25">
      <c r="C12" s="2" t="s">
        <v>7</v>
      </c>
      <c r="D12" s="2" t="e">
        <f>IF(E12&gt;0,720,NA())</f>
        <v>#N/A</v>
      </c>
      <c r="E12" s="12"/>
      <c r="F12" s="3" t="e">
        <f t="shared" si="1"/>
        <v>#N/A</v>
      </c>
    </row>
    <row r="13" spans="3:6" x14ac:dyDescent="0.25">
      <c r="C13" s="2" t="s">
        <v>5</v>
      </c>
      <c r="D13" s="2" t="e">
        <f>IF(E13&gt;0,1200,NA())</f>
        <v>#N/A</v>
      </c>
      <c r="E13" s="12"/>
      <c r="F13" s="3" t="e">
        <f t="shared" si="1"/>
        <v>#N/A</v>
      </c>
    </row>
    <row r="14" spans="3:6" x14ac:dyDescent="0.25">
      <c r="C14" s="2" t="s">
        <v>6</v>
      </c>
      <c r="D14" s="2" t="e">
        <f>IF(E14&gt;0,1800,NA())</f>
        <v>#N/A</v>
      </c>
      <c r="E14" s="11"/>
      <c r="F14" s="3" t="e">
        <f t="shared" si="1"/>
        <v>#N/A</v>
      </c>
    </row>
    <row r="15" spans="3:6" x14ac:dyDescent="0.25">
      <c r="C15" s="4"/>
      <c r="D15" s="4"/>
      <c r="E15" s="5"/>
      <c r="F15" s="6"/>
    </row>
    <row r="42" spans="3:5" ht="18.75" x14ac:dyDescent="0.25">
      <c r="D42" s="9" t="s">
        <v>8</v>
      </c>
      <c r="E42" s="7" t="e">
        <f>LINEST(Num(F4:F14),Num(D4:D14))</f>
        <v>#VALUE!</v>
      </c>
    </row>
    <row r="43" spans="3:5" ht="18.75" x14ac:dyDescent="0.25">
      <c r="D43" s="9" t="s">
        <v>9</v>
      </c>
      <c r="E43" s="7" t="e">
        <f>INTERCEPT(Num(F4:F14),Num(D4:D14))</f>
        <v>#VALUE!</v>
      </c>
    </row>
    <row r="45" spans="3:5" x14ac:dyDescent="0.25">
      <c r="C45" s="8" t="s">
        <v>12</v>
      </c>
      <c r="D45" s="1" t="s">
        <v>19</v>
      </c>
    </row>
    <row r="47" spans="3:5" x14ac:dyDescent="0.25">
      <c r="D47" s="1" t="s">
        <v>20</v>
      </c>
    </row>
    <row r="48" spans="3:5" x14ac:dyDescent="0.25">
      <c r="D48" s="1" t="s">
        <v>18</v>
      </c>
    </row>
    <row r="49" spans="4:4" x14ac:dyDescent="0.25">
      <c r="D49" s="1" t="s">
        <v>21</v>
      </c>
    </row>
    <row r="50" spans="4:4" x14ac:dyDescent="0.25">
      <c r="D50" s="1" t="s">
        <v>22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VTT XC Blog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VTT XC Blog</dc:creator>
  <dcterms:created xsi:type="dcterms:W3CDTF">2016-10-21T12:14:40Z</dcterms:created>
  <dcterms:modified xsi:type="dcterms:W3CDTF">2016-11-24T09:49:14Z</dcterms:modified>
</cp:coreProperties>
</file>